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or\Desktop\100х\"/>
    </mc:Choice>
  </mc:AlternateContent>
  <bookViews>
    <workbookView xWindow="0" yWindow="0" windowWidth="15375" windowHeight="9375"/>
  </bookViews>
  <sheets>
    <sheet name="BUY сетка" sheetId="2" r:id="rId1"/>
    <sheet name="SELL сетка 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C5" i="4"/>
  <c r="B23" i="4"/>
  <c r="C20" i="4"/>
  <c r="C17" i="4"/>
  <c r="C18" i="4" s="1"/>
  <c r="C14" i="4"/>
  <c r="C15" i="4" s="1"/>
  <c r="B14" i="4"/>
  <c r="C13" i="4"/>
  <c r="B22" i="4"/>
  <c r="B20" i="4"/>
  <c r="B19" i="4"/>
  <c r="B18" i="4"/>
  <c r="B17" i="4"/>
  <c r="B15" i="4"/>
  <c r="B13" i="4"/>
  <c r="H21" i="4" l="1"/>
  <c r="G21" i="4"/>
  <c r="F21" i="4"/>
  <c r="E21" i="4"/>
  <c r="D21" i="4"/>
  <c r="C21" i="4"/>
  <c r="H16" i="4"/>
  <c r="G16" i="4"/>
  <c r="F16" i="4"/>
  <c r="E16" i="4"/>
  <c r="D16" i="4"/>
  <c r="C16" i="4"/>
  <c r="B8" i="4"/>
  <c r="H7" i="4"/>
  <c r="G7" i="4"/>
  <c r="F7" i="4"/>
  <c r="E7" i="4"/>
  <c r="D7" i="4"/>
  <c r="C7" i="4"/>
  <c r="H6" i="4"/>
  <c r="G6" i="4"/>
  <c r="F6" i="4"/>
  <c r="E6" i="4"/>
  <c r="D6" i="4"/>
  <c r="C6" i="4"/>
  <c r="H4" i="4"/>
  <c r="G4" i="4"/>
  <c r="F4" i="4"/>
  <c r="E4" i="4"/>
  <c r="D4" i="4"/>
  <c r="C4" i="4"/>
  <c r="C6" i="2"/>
  <c r="B22" i="2"/>
  <c r="B9" i="4" l="1"/>
  <c r="B10" i="4"/>
  <c r="C3" i="4"/>
  <c r="D6" i="2"/>
  <c r="E6" i="2"/>
  <c r="F6" i="2"/>
  <c r="G6" i="2"/>
  <c r="H6" i="2"/>
  <c r="B11" i="4" l="1"/>
  <c r="B12" i="4"/>
  <c r="C22" i="4"/>
  <c r="C8" i="4"/>
  <c r="B17" i="2"/>
  <c r="D17" i="4" l="1"/>
  <c r="C10" i="4"/>
  <c r="C9" i="4"/>
  <c r="C23" i="4"/>
  <c r="D3" i="4" s="1"/>
  <c r="B18" i="2"/>
  <c r="C5" i="2"/>
  <c r="D21" i="2"/>
  <c r="E21" i="2"/>
  <c r="F21" i="2"/>
  <c r="G21" i="2"/>
  <c r="H21" i="2"/>
  <c r="C21" i="2"/>
  <c r="D18" i="4" l="1"/>
  <c r="E5" i="4"/>
  <c r="E17" i="4" s="1"/>
  <c r="C12" i="4"/>
  <c r="C11" i="4"/>
  <c r="D22" i="4"/>
  <c r="D8" i="4"/>
  <c r="D20" i="4" s="1"/>
  <c r="C19" i="4"/>
  <c r="H4" i="2"/>
  <c r="H7" i="2"/>
  <c r="H16" i="2"/>
  <c r="F4" i="2"/>
  <c r="G4" i="2"/>
  <c r="F7" i="2"/>
  <c r="G7" i="2"/>
  <c r="F16" i="2"/>
  <c r="G16" i="2"/>
  <c r="E4" i="2"/>
  <c r="E7" i="2"/>
  <c r="E16" i="2"/>
  <c r="D4" i="2"/>
  <c r="D7" i="2"/>
  <c r="D16" i="2"/>
  <c r="C16" i="2"/>
  <c r="C7" i="2"/>
  <c r="C4" i="2"/>
  <c r="B8" i="2"/>
  <c r="B20" i="2" s="1"/>
  <c r="F5" i="4" l="1"/>
  <c r="E18" i="4"/>
  <c r="D10" i="4"/>
  <c r="D9" i="4"/>
  <c r="D13" i="4" s="1"/>
  <c r="D14" i="4" s="1"/>
  <c r="D15" i="4" s="1"/>
  <c r="D23" i="4"/>
  <c r="E3" i="4" s="1"/>
  <c r="B9" i="2"/>
  <c r="B13" i="2" s="1"/>
  <c r="B23" i="2"/>
  <c r="C3" i="2" s="1"/>
  <c r="C17" i="2"/>
  <c r="D5" i="2" s="1"/>
  <c r="B10" i="2"/>
  <c r="B12" i="2" s="1"/>
  <c r="F17" i="4" l="1"/>
  <c r="D19" i="4"/>
  <c r="E22" i="4"/>
  <c r="E8" i="4"/>
  <c r="E20" i="4" s="1"/>
  <c r="D11" i="4"/>
  <c r="D12" i="4"/>
  <c r="C18" i="2"/>
  <c r="D17" i="2"/>
  <c r="E5" i="2" s="1"/>
  <c r="B14" i="2"/>
  <c r="B15" i="2" s="1"/>
  <c r="B19" i="2"/>
  <c r="C22" i="2"/>
  <c r="B11" i="2"/>
  <c r="C8" i="2"/>
  <c r="C20" i="2" s="1"/>
  <c r="F18" i="4" l="1"/>
  <c r="G5" i="4"/>
  <c r="E9" i="4"/>
  <c r="E13" i="4" s="1"/>
  <c r="E14" i="4" s="1"/>
  <c r="E15" i="4" s="1"/>
  <c r="E10" i="4"/>
  <c r="E23" i="4"/>
  <c r="F3" i="4" s="1"/>
  <c r="E17" i="2"/>
  <c r="F5" i="2" s="1"/>
  <c r="D18" i="2"/>
  <c r="C23" i="2"/>
  <c r="D3" i="2" s="1"/>
  <c r="C9" i="2"/>
  <c r="C13" i="2" s="1"/>
  <c r="C10" i="2"/>
  <c r="G17" i="4" l="1"/>
  <c r="E19" i="4"/>
  <c r="F22" i="4"/>
  <c r="F8" i="4"/>
  <c r="F20" i="4" s="1"/>
  <c r="E11" i="4"/>
  <c r="E12" i="4"/>
  <c r="C14" i="2"/>
  <c r="C15" i="2" s="1"/>
  <c r="C19" i="2"/>
  <c r="D22" i="2"/>
  <c r="F17" i="2"/>
  <c r="G5" i="2" s="1"/>
  <c r="E18" i="2"/>
  <c r="C11" i="2"/>
  <c r="C12" i="2"/>
  <c r="D8" i="2"/>
  <c r="G18" i="4" l="1"/>
  <c r="H5" i="4"/>
  <c r="F9" i="4"/>
  <c r="F13" i="4" s="1"/>
  <c r="F14" i="4" s="1"/>
  <c r="F15" i="4" s="1"/>
  <c r="F10" i="4"/>
  <c r="F23" i="4"/>
  <c r="G3" i="4" s="1"/>
  <c r="G17" i="2"/>
  <c r="H5" i="2" s="1"/>
  <c r="F18" i="2"/>
  <c r="D20" i="2"/>
  <c r="D23" i="2" s="1"/>
  <c r="E3" i="2" s="1"/>
  <c r="D9" i="2"/>
  <c r="D13" i="2" s="1"/>
  <c r="D10" i="2"/>
  <c r="H17" i="4" l="1"/>
  <c r="H18" i="4" s="1"/>
  <c r="G22" i="4"/>
  <c r="G8" i="4"/>
  <c r="G20" i="4" s="1"/>
  <c r="F12" i="4"/>
  <c r="F11" i="4"/>
  <c r="F19" i="4"/>
  <c r="D14" i="2"/>
  <c r="D15" i="2" s="1"/>
  <c r="D19" i="2"/>
  <c r="E22" i="2"/>
  <c r="H17" i="2"/>
  <c r="H18" i="2" s="1"/>
  <c r="G18" i="2"/>
  <c r="D11" i="2"/>
  <c r="D12" i="2"/>
  <c r="E8" i="2"/>
  <c r="E20" i="2" s="1"/>
  <c r="G9" i="4" l="1"/>
  <c r="G13" i="4" s="1"/>
  <c r="G14" i="4" s="1"/>
  <c r="G15" i="4" s="1"/>
  <c r="G10" i="4"/>
  <c r="G23" i="4"/>
  <c r="H3" i="4" s="1"/>
  <c r="E23" i="2"/>
  <c r="F3" i="2" s="1"/>
  <c r="E10" i="2"/>
  <c r="E9" i="2"/>
  <c r="E13" i="2" s="1"/>
  <c r="H22" i="4" l="1"/>
  <c r="I22" i="4" s="1"/>
  <c r="H8" i="4"/>
  <c r="H20" i="4" s="1"/>
  <c r="G12" i="4"/>
  <c r="G11" i="4"/>
  <c r="G19" i="4"/>
  <c r="E14" i="2"/>
  <c r="E15" i="2" s="1"/>
  <c r="E19" i="2"/>
  <c r="F22" i="2"/>
  <c r="F8" i="2"/>
  <c r="F20" i="2" s="1"/>
  <c r="E12" i="2"/>
  <c r="E11" i="2"/>
  <c r="H9" i="4" l="1"/>
  <c r="H13" i="4" s="1"/>
  <c r="H14" i="4" s="1"/>
  <c r="H15" i="4" s="1"/>
  <c r="H10" i="4"/>
  <c r="H23" i="4"/>
  <c r="F23" i="2"/>
  <c r="G3" i="2" s="1"/>
  <c r="F10" i="2"/>
  <c r="F9" i="2"/>
  <c r="F13" i="2" s="1"/>
  <c r="H19" i="4" l="1"/>
  <c r="H11" i="4"/>
  <c r="H12" i="4"/>
  <c r="F14" i="2"/>
  <c r="F15" i="2" s="1"/>
  <c r="F19" i="2"/>
  <c r="G22" i="2"/>
  <c r="G8" i="2"/>
  <c r="G20" i="2" s="1"/>
  <c r="F12" i="2"/>
  <c r="F11" i="2"/>
  <c r="G23" i="2" l="1"/>
  <c r="H3" i="2" s="1"/>
  <c r="G9" i="2"/>
  <c r="G13" i="2" s="1"/>
  <c r="G10" i="2"/>
  <c r="G12" i="2" s="1"/>
  <c r="G14" i="2" l="1"/>
  <c r="G15" i="2" s="1"/>
  <c r="G19" i="2"/>
  <c r="H22" i="2"/>
  <c r="I22" i="2" s="1"/>
  <c r="G11" i="2"/>
  <c r="H8" i="2"/>
  <c r="H20" i="2" s="1"/>
  <c r="H23" i="2" s="1"/>
  <c r="H10" i="2" l="1"/>
  <c r="H12" i="2" s="1"/>
  <c r="H9" i="2"/>
  <c r="H13" i="2" s="1"/>
  <c r="H14" i="2" l="1"/>
  <c r="H15" i="2" s="1"/>
  <c r="H19" i="2"/>
  <c r="H11" i="2"/>
</calcChain>
</file>

<file path=xl/sharedStrings.xml><?xml version="1.0" encoding="utf-8"?>
<sst xmlns="http://schemas.openxmlformats.org/spreadsheetml/2006/main" count="54" uniqueCount="31">
  <si>
    <t>Курс продажи</t>
  </si>
  <si>
    <t>Margin</t>
  </si>
  <si>
    <t>Свободная маржа</t>
  </si>
  <si>
    <t>Уровень</t>
  </si>
  <si>
    <t>Рост курса</t>
  </si>
  <si>
    <t>Падение</t>
  </si>
  <si>
    <t>Общий счет</t>
  </si>
  <si>
    <t>Резерв</t>
  </si>
  <si>
    <t>Пунктов до Take Profit</t>
  </si>
  <si>
    <t>Слив через х пунктов</t>
  </si>
  <si>
    <t>Слив по цене</t>
  </si>
  <si>
    <t>TP/SL</t>
  </si>
  <si>
    <t>Спред</t>
  </si>
  <si>
    <t>Bitcoinfox.ru</t>
  </si>
  <si>
    <t>Депозит</t>
  </si>
  <si>
    <t>Кредитное плечо</t>
  </si>
  <si>
    <t>Курс BTC / USD</t>
  </si>
  <si>
    <t>К. риска</t>
  </si>
  <si>
    <t>Объем сделки</t>
  </si>
  <si>
    <t>Цена пункта, $</t>
  </si>
  <si>
    <t>К.резерва</t>
  </si>
  <si>
    <t>Таблица не учитывает реальный спред, после первой сделки скорреткируйте таблицу (точку входа).</t>
  </si>
  <si>
    <t>Уровень - условный, всегда отслеживайте этот показатель в терминале, когда есть активная сделка.</t>
  </si>
  <si>
    <t>Таблица не учитывает свопы, которые вы платите за каждую открытую сделку при переносе через ночь; своп уменьшает ваш счет и приближает слив.</t>
  </si>
  <si>
    <t>Калькулятор Roboforex.</t>
  </si>
  <si>
    <t>Это таблица для сделок на покупку BTC.</t>
  </si>
  <si>
    <t>Прибыль</t>
  </si>
  <si>
    <t>Это таблица для сделок на продажу BTC.</t>
  </si>
  <si>
    <t>Рост</t>
  </si>
  <si>
    <t>Падение курса</t>
  </si>
  <si>
    <t>Курс покуки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</si>
</sst>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"/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4" fillId="0" borderId="0" xfId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1" fillId="4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coinfox.ru/" TargetMode="External"/><Relationship Id="rId1" Type="http://schemas.openxmlformats.org/officeDocument/2006/relationships/hyperlink" Target="https://bitcoinfox.ru/robofx-cal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itcoinfox.ru/" TargetMode="External"/><Relationship Id="rId1" Type="http://schemas.openxmlformats.org/officeDocument/2006/relationships/hyperlink" Target="https://bitcoinfox.ru/robofx-ca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C32" sqref="C32"/>
    </sheetView>
  </sheetViews>
  <sheetFormatPr defaultColWidth="22.7109375" defaultRowHeight="21.95" customHeight="1" x14ac:dyDescent="0.25"/>
  <cols>
    <col min="1" max="1" width="22.7109375" style="9"/>
    <col min="2" max="8" width="12.7109375" style="9" customWidth="1"/>
    <col min="9" max="16" width="12.7109375" style="26" customWidth="1"/>
    <col min="17" max="16384" width="22.7109375" style="9"/>
  </cols>
  <sheetData>
    <row r="1" spans="1:16" ht="21.95" customHeight="1" x14ac:dyDescent="0.25">
      <c r="A1" s="31" t="s">
        <v>25</v>
      </c>
      <c r="B1" s="31"/>
      <c r="C1" s="31"/>
      <c r="D1" s="31"/>
      <c r="E1" s="31"/>
      <c r="F1" s="31"/>
      <c r="G1" s="31"/>
      <c r="H1" s="31"/>
    </row>
    <row r="2" spans="1:16" ht="21.95" customHeight="1" x14ac:dyDescent="0.25">
      <c r="A2" s="29" t="s">
        <v>13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16"/>
      <c r="J2" s="16"/>
      <c r="K2" s="16"/>
      <c r="L2" s="16"/>
      <c r="M2" s="16"/>
      <c r="N2" s="16"/>
      <c r="O2" s="16"/>
      <c r="P2" s="16"/>
    </row>
    <row r="3" spans="1:16" ht="21.95" customHeight="1" x14ac:dyDescent="0.25">
      <c r="A3" s="6" t="s">
        <v>14</v>
      </c>
      <c r="B3" s="1">
        <v>100</v>
      </c>
      <c r="C3" s="8">
        <f t="shared" ref="C3:H3" si="0">B23</f>
        <v>275.00000000000028</v>
      </c>
      <c r="D3" s="8">
        <f t="shared" si="0"/>
        <v>756.25000000000102</v>
      </c>
      <c r="E3" s="8">
        <f t="shared" si="0"/>
        <v>2079.687500000005</v>
      </c>
      <c r="F3" s="8">
        <f t="shared" si="0"/>
        <v>5719.1406250000164</v>
      </c>
      <c r="G3" s="8">
        <f t="shared" si="0"/>
        <v>15727.636718750067</v>
      </c>
      <c r="H3" s="8">
        <f t="shared" si="0"/>
        <v>43251.000976562747</v>
      </c>
      <c r="I3" s="17"/>
      <c r="J3" s="17"/>
      <c r="K3" s="17"/>
      <c r="L3" s="17"/>
      <c r="M3" s="17"/>
      <c r="N3" s="17"/>
      <c r="O3" s="17"/>
      <c r="P3" s="17"/>
    </row>
    <row r="4" spans="1:16" ht="21.95" customHeight="1" x14ac:dyDescent="0.25">
      <c r="A4" s="6" t="s">
        <v>15</v>
      </c>
      <c r="B4" s="1">
        <v>50</v>
      </c>
      <c r="C4" s="7">
        <f>$B$4</f>
        <v>50</v>
      </c>
      <c r="D4" s="7">
        <f>$B$4</f>
        <v>50</v>
      </c>
      <c r="E4" s="7">
        <f>$B$4</f>
        <v>50</v>
      </c>
      <c r="F4" s="7">
        <f t="shared" ref="F4:H4" si="1">$B$4</f>
        <v>50</v>
      </c>
      <c r="G4" s="7">
        <f t="shared" si="1"/>
        <v>50</v>
      </c>
      <c r="H4" s="7">
        <f t="shared" si="1"/>
        <v>50</v>
      </c>
      <c r="I4" s="17"/>
      <c r="J4" s="17"/>
      <c r="K4" s="17"/>
      <c r="L4" s="17"/>
      <c r="M4" s="17"/>
      <c r="N4" s="17"/>
      <c r="O4" s="17"/>
      <c r="P4" s="17"/>
    </row>
    <row r="5" spans="1:16" ht="21.95" customHeight="1" x14ac:dyDescent="0.25">
      <c r="A5" s="6" t="s">
        <v>16</v>
      </c>
      <c r="B5" s="1">
        <v>5932</v>
      </c>
      <c r="C5" s="8">
        <f>B17+C6</f>
        <v>6397.2400000000007</v>
      </c>
      <c r="D5" s="8">
        <f t="shared" ref="D5:H5" si="2">C17+D6</f>
        <v>6895.046800000001</v>
      </c>
      <c r="E5" s="8">
        <f t="shared" si="2"/>
        <v>7427.7000760000019</v>
      </c>
      <c r="F5" s="8">
        <f t="shared" si="2"/>
        <v>7997.6390813200023</v>
      </c>
      <c r="G5" s="8">
        <f t="shared" si="2"/>
        <v>8607.4738170124037</v>
      </c>
      <c r="H5" s="8">
        <f t="shared" si="2"/>
        <v>9259.9969842032733</v>
      </c>
      <c r="I5" s="18"/>
      <c r="J5" s="18"/>
      <c r="K5" s="18"/>
      <c r="L5" s="18"/>
      <c r="M5" s="18"/>
      <c r="N5" s="18"/>
      <c r="O5" s="18"/>
      <c r="P5" s="18"/>
    </row>
    <row r="6" spans="1:16" ht="21.95" customHeight="1" x14ac:dyDescent="0.25">
      <c r="A6" s="32" t="s">
        <v>12</v>
      </c>
      <c r="B6" s="33">
        <v>50</v>
      </c>
      <c r="C6" s="34">
        <f>$B$6</f>
        <v>50</v>
      </c>
      <c r="D6" s="34">
        <f t="shared" ref="D6:H6" si="3">$B$6</f>
        <v>50</v>
      </c>
      <c r="E6" s="34">
        <f t="shared" si="3"/>
        <v>50</v>
      </c>
      <c r="F6" s="34">
        <f t="shared" si="3"/>
        <v>50</v>
      </c>
      <c r="G6" s="34">
        <f t="shared" si="3"/>
        <v>50</v>
      </c>
      <c r="H6" s="34">
        <f t="shared" si="3"/>
        <v>50</v>
      </c>
      <c r="I6" s="18"/>
      <c r="J6" s="18"/>
      <c r="K6" s="18"/>
      <c r="L6" s="18"/>
      <c r="M6" s="18"/>
      <c r="N6" s="18"/>
      <c r="O6" s="18"/>
      <c r="P6" s="18"/>
    </row>
    <row r="7" spans="1:16" ht="21.95" customHeight="1" x14ac:dyDescent="0.25">
      <c r="A7" s="6" t="s">
        <v>17</v>
      </c>
      <c r="B7" s="1">
        <v>0.5</v>
      </c>
      <c r="C7" s="7">
        <f>$B$7</f>
        <v>0.5</v>
      </c>
      <c r="D7" s="7">
        <f>$B$7</f>
        <v>0.5</v>
      </c>
      <c r="E7" s="7">
        <f>$B$7</f>
        <v>0.5</v>
      </c>
      <c r="F7" s="7">
        <f t="shared" ref="F7:H7" si="4">$B$7</f>
        <v>0.5</v>
      </c>
      <c r="G7" s="7">
        <f t="shared" si="4"/>
        <v>0.5</v>
      </c>
      <c r="H7" s="7">
        <f t="shared" si="4"/>
        <v>0.5</v>
      </c>
      <c r="I7" s="17"/>
      <c r="J7" s="17"/>
      <c r="K7" s="17"/>
      <c r="L7" s="17"/>
      <c r="M7" s="17"/>
      <c r="N7" s="17"/>
      <c r="O7" s="17"/>
      <c r="P7" s="17"/>
    </row>
    <row r="8" spans="1:16" ht="21.95" customHeight="1" x14ac:dyDescent="0.25">
      <c r="A8" s="6" t="s">
        <v>18</v>
      </c>
      <c r="B8" s="4">
        <f>B7*B4*B3/B5</f>
        <v>0.42144302090357383</v>
      </c>
      <c r="C8" s="4">
        <f>C7*C4*C3/C5</f>
        <v>1.0746822067016411</v>
      </c>
      <c r="D8" s="4">
        <f>D7*D4*D3/D5</f>
        <v>2.7420045937904325</v>
      </c>
      <c r="E8" s="4">
        <f>E7*E4*E3/E5</f>
        <v>6.9997693724864547</v>
      </c>
      <c r="F8" s="4">
        <f t="shared" ref="F8:H8" si="5">F7*F4*F3/F5</f>
        <v>17.877590395264743</v>
      </c>
      <c r="G8" s="4">
        <f t="shared" si="5"/>
        <v>45.680175894537385</v>
      </c>
      <c r="H8" s="4">
        <f t="shared" si="5"/>
        <v>116.76839919695733</v>
      </c>
      <c r="I8" s="19"/>
      <c r="J8" s="19"/>
      <c r="K8" s="19"/>
      <c r="L8" s="19"/>
      <c r="M8" s="19"/>
      <c r="N8" s="19"/>
      <c r="O8" s="19"/>
      <c r="P8" s="19"/>
    </row>
    <row r="9" spans="1:16" ht="21.95" customHeight="1" x14ac:dyDescent="0.25">
      <c r="A9" s="6" t="s">
        <v>19</v>
      </c>
      <c r="B9" s="5">
        <f>0.01*B8/0.1</f>
        <v>4.2144302090357383E-2</v>
      </c>
      <c r="C9" s="5">
        <f>0.01*C8/0.1</f>
        <v>0.10746822067016411</v>
      </c>
      <c r="D9" s="5">
        <f>0.01*D8/0.1</f>
        <v>0.27420045937904325</v>
      </c>
      <c r="E9" s="5">
        <f>0.01*E8/0.1</f>
        <v>0.6999769372486454</v>
      </c>
      <c r="F9" s="5">
        <f t="shared" ref="F9:H9" si="6">0.01*F8/0.1</f>
        <v>1.7877590395264744</v>
      </c>
      <c r="G9" s="5">
        <f t="shared" si="6"/>
        <v>4.5680175894537385</v>
      </c>
      <c r="H9" s="5">
        <f t="shared" si="6"/>
        <v>11.676839919695734</v>
      </c>
      <c r="I9" s="20"/>
      <c r="J9" s="20"/>
      <c r="K9" s="20"/>
      <c r="L9" s="20"/>
      <c r="M9" s="20"/>
      <c r="N9" s="20"/>
      <c r="O9" s="20"/>
      <c r="P9" s="20"/>
    </row>
    <row r="10" spans="1:16" ht="21.95" customHeight="1" x14ac:dyDescent="0.25">
      <c r="A10" s="32" t="s">
        <v>1</v>
      </c>
      <c r="B10" s="34">
        <f t="shared" ref="B10:H10" si="7">1.54*B8/0.01</f>
        <v>64.902225219150367</v>
      </c>
      <c r="C10" s="34">
        <f t="shared" si="7"/>
        <v>165.50105983205273</v>
      </c>
      <c r="D10" s="34">
        <f t="shared" si="7"/>
        <v>422.26870744372656</v>
      </c>
      <c r="E10" s="34">
        <f t="shared" si="7"/>
        <v>1077.9644833629141</v>
      </c>
      <c r="F10" s="34">
        <f t="shared" si="7"/>
        <v>2753.1489208707703</v>
      </c>
      <c r="G10" s="34">
        <f t="shared" si="7"/>
        <v>7034.7470877587566</v>
      </c>
      <c r="H10" s="34">
        <f t="shared" si="7"/>
        <v>17982.333476331431</v>
      </c>
      <c r="I10" s="19"/>
      <c r="J10" s="19"/>
      <c r="K10" s="19"/>
      <c r="L10" s="19"/>
      <c r="M10" s="19"/>
      <c r="N10" s="19"/>
      <c r="O10" s="19"/>
      <c r="P10" s="19"/>
    </row>
    <row r="11" spans="1:16" ht="21.95" customHeight="1" x14ac:dyDescent="0.25">
      <c r="A11" s="32" t="s">
        <v>2</v>
      </c>
      <c r="B11" s="34">
        <f t="shared" ref="B11:H11" si="8">B3-B10</f>
        <v>35.097774780849633</v>
      </c>
      <c r="C11" s="34">
        <f t="shared" si="8"/>
        <v>109.49894016794755</v>
      </c>
      <c r="D11" s="34">
        <f t="shared" si="8"/>
        <v>333.98129255627447</v>
      </c>
      <c r="E11" s="34">
        <f t="shared" si="8"/>
        <v>1001.723016637091</v>
      </c>
      <c r="F11" s="34">
        <f t="shared" si="8"/>
        <v>2965.991704129246</v>
      </c>
      <c r="G11" s="34">
        <f t="shared" si="8"/>
        <v>8692.8896309913107</v>
      </c>
      <c r="H11" s="34">
        <f t="shared" si="8"/>
        <v>25268.667500231317</v>
      </c>
      <c r="I11" s="19"/>
      <c r="J11" s="19"/>
      <c r="K11" s="19"/>
      <c r="L11" s="19"/>
      <c r="M11" s="19"/>
      <c r="N11" s="19"/>
      <c r="O11" s="19"/>
      <c r="P11" s="19"/>
    </row>
    <row r="12" spans="1:16" ht="21.95" customHeight="1" x14ac:dyDescent="0.25">
      <c r="A12" s="32" t="s">
        <v>3</v>
      </c>
      <c r="B12" s="35">
        <f t="shared" ref="B12:H12" si="9">B3/B10</f>
        <v>1.5407792207792208</v>
      </c>
      <c r="C12" s="35">
        <f t="shared" si="9"/>
        <v>1.6616207792207793</v>
      </c>
      <c r="D12" s="35">
        <f t="shared" si="9"/>
        <v>1.7909212467532474</v>
      </c>
      <c r="E12" s="35">
        <f t="shared" si="9"/>
        <v>1.9292727470129873</v>
      </c>
      <c r="F12" s="35">
        <f t="shared" si="9"/>
        <v>2.0773088522909098</v>
      </c>
      <c r="G12" s="35">
        <f t="shared" si="9"/>
        <v>2.235707484938287</v>
      </c>
      <c r="H12" s="35">
        <f t="shared" si="9"/>
        <v>2.4051940218709795</v>
      </c>
      <c r="I12" s="21"/>
      <c r="J12" s="21"/>
      <c r="K12" s="21"/>
      <c r="L12" s="21"/>
      <c r="M12" s="21"/>
      <c r="N12" s="21"/>
      <c r="O12" s="21"/>
      <c r="P12" s="21"/>
    </row>
    <row r="13" spans="1:16" ht="21.95" customHeight="1" x14ac:dyDescent="0.25">
      <c r="A13" s="10" t="s">
        <v>9</v>
      </c>
      <c r="B13" s="13">
        <f>B3/B9*0.05</f>
        <v>118.64000000000001</v>
      </c>
      <c r="C13" s="13">
        <f>C3/C9*0.05</f>
        <v>127.94480000000001</v>
      </c>
      <c r="D13" s="13">
        <f t="shared" ref="D13" si="10">D3/D9*0.05</f>
        <v>137.90093600000003</v>
      </c>
      <c r="E13" s="13">
        <f>E3/E9*0.05</f>
        <v>148.55400152000004</v>
      </c>
      <c r="F13" s="13">
        <f>F3/F9*0.05</f>
        <v>159.95278162640003</v>
      </c>
      <c r="G13" s="13">
        <f>G3/G9*0.05</f>
        <v>172.14947634024807</v>
      </c>
      <c r="H13" s="13">
        <f>H3/H9*0.05</f>
        <v>185.19993968406544</v>
      </c>
      <c r="I13" s="21"/>
      <c r="J13" s="21"/>
      <c r="K13" s="21"/>
      <c r="L13" s="21"/>
      <c r="M13" s="21"/>
      <c r="N13" s="21"/>
      <c r="O13" s="21"/>
      <c r="P13" s="21"/>
    </row>
    <row r="14" spans="1:16" ht="21.95" customHeight="1" x14ac:dyDescent="0.25">
      <c r="A14" s="10" t="s">
        <v>10</v>
      </c>
      <c r="B14" s="13">
        <f>B5-B13</f>
        <v>5813.36</v>
      </c>
      <c r="C14" s="13">
        <f>C5-C13</f>
        <v>6269.2952000000005</v>
      </c>
      <c r="D14" s="13">
        <f t="shared" ref="D14:H14" si="11">D5-D13</f>
        <v>6757.145864000001</v>
      </c>
      <c r="E14" s="13">
        <f t="shared" si="11"/>
        <v>7279.1460744800015</v>
      </c>
      <c r="F14" s="13">
        <f t="shared" si="11"/>
        <v>7837.6862996936025</v>
      </c>
      <c r="G14" s="13">
        <f t="shared" si="11"/>
        <v>8435.3243406721558</v>
      </c>
      <c r="H14" s="13">
        <f t="shared" si="11"/>
        <v>9074.7970445192077</v>
      </c>
      <c r="I14" s="21"/>
      <c r="J14" s="21"/>
      <c r="K14" s="21"/>
      <c r="L14" s="21"/>
      <c r="M14" s="21"/>
      <c r="N14" s="21"/>
      <c r="O14" s="21"/>
      <c r="P14" s="21"/>
    </row>
    <row r="15" spans="1:16" ht="21.95" customHeight="1" x14ac:dyDescent="0.25">
      <c r="A15" s="10" t="s">
        <v>5</v>
      </c>
      <c r="B15" s="14">
        <f>1-B14/B5</f>
        <v>2.0000000000000018E-2</v>
      </c>
      <c r="C15" s="14">
        <f t="shared" ref="C15:H15" si="12">1-C14/C5</f>
        <v>2.0000000000000018E-2</v>
      </c>
      <c r="D15" s="14">
        <f t="shared" si="12"/>
        <v>2.0000000000000018E-2</v>
      </c>
      <c r="E15" s="14">
        <f t="shared" si="12"/>
        <v>2.0000000000000018E-2</v>
      </c>
      <c r="F15" s="14">
        <f t="shared" si="12"/>
        <v>2.0000000000000018E-2</v>
      </c>
      <c r="G15" s="14">
        <f t="shared" si="12"/>
        <v>2.0000000000000018E-2</v>
      </c>
      <c r="H15" s="14">
        <f t="shared" si="12"/>
        <v>2.0000000000000018E-2</v>
      </c>
      <c r="I15" s="22"/>
      <c r="J15" s="22"/>
      <c r="K15" s="22"/>
      <c r="L15" s="22"/>
      <c r="M15" s="22"/>
      <c r="N15" s="22"/>
      <c r="O15" s="22"/>
      <c r="P15" s="22"/>
    </row>
    <row r="16" spans="1:16" ht="21.95" customHeight="1" x14ac:dyDescent="0.25">
      <c r="A16" s="6" t="s">
        <v>4</v>
      </c>
      <c r="B16" s="4">
        <v>7.0000000000000007E-2</v>
      </c>
      <c r="C16" s="4">
        <f>$B$16</f>
        <v>7.0000000000000007E-2</v>
      </c>
      <c r="D16" s="4">
        <f>$B$16</f>
        <v>7.0000000000000007E-2</v>
      </c>
      <c r="E16" s="4">
        <f>$B$16</f>
        <v>7.0000000000000007E-2</v>
      </c>
      <c r="F16" s="4">
        <f t="shared" ref="F16:H16" si="13">$B$16</f>
        <v>7.0000000000000007E-2</v>
      </c>
      <c r="G16" s="4">
        <f t="shared" si="13"/>
        <v>7.0000000000000007E-2</v>
      </c>
      <c r="H16" s="4">
        <f t="shared" si="13"/>
        <v>7.0000000000000007E-2</v>
      </c>
      <c r="I16" s="19"/>
      <c r="J16" s="19"/>
      <c r="K16" s="19"/>
      <c r="L16" s="19"/>
      <c r="M16" s="19"/>
      <c r="N16" s="19"/>
      <c r="O16" s="19"/>
      <c r="P16" s="19"/>
    </row>
    <row r="17" spans="1:16" ht="21.95" customHeight="1" x14ac:dyDescent="0.25">
      <c r="A17" s="11" t="s">
        <v>0</v>
      </c>
      <c r="B17" s="12">
        <f>(1+B16)*B5</f>
        <v>6347.2400000000007</v>
      </c>
      <c r="C17" s="12">
        <f t="shared" ref="C17:H17" si="14">(1+C16)*C5</f>
        <v>6845.046800000001</v>
      </c>
      <c r="D17" s="12">
        <f t="shared" si="14"/>
        <v>7377.7000760000019</v>
      </c>
      <c r="E17" s="12">
        <f t="shared" si="14"/>
        <v>7947.6390813200023</v>
      </c>
      <c r="F17" s="12">
        <f t="shared" si="14"/>
        <v>8557.4738170124037</v>
      </c>
      <c r="G17" s="12">
        <f t="shared" si="14"/>
        <v>9209.9969842032733</v>
      </c>
      <c r="H17" s="12">
        <f t="shared" si="14"/>
        <v>9908.196773097503</v>
      </c>
      <c r="I17" s="23"/>
      <c r="J17" s="23"/>
      <c r="K17" s="23"/>
      <c r="L17" s="23"/>
      <c r="M17" s="23"/>
      <c r="N17" s="23"/>
      <c r="O17" s="23"/>
      <c r="P17" s="23"/>
    </row>
    <row r="18" spans="1:16" ht="21.95" customHeight="1" x14ac:dyDescent="0.25">
      <c r="A18" s="11" t="s">
        <v>8</v>
      </c>
      <c r="B18" s="12">
        <f>B17-B5</f>
        <v>415.24000000000069</v>
      </c>
      <c r="C18" s="12">
        <f t="shared" ref="C18:H18" si="15">C17-C5</f>
        <v>447.80680000000029</v>
      </c>
      <c r="D18" s="12">
        <f t="shared" si="15"/>
        <v>482.65327600000091</v>
      </c>
      <c r="E18" s="12">
        <f t="shared" si="15"/>
        <v>519.93900532000043</v>
      </c>
      <c r="F18" s="12">
        <f t="shared" si="15"/>
        <v>559.83473569240141</v>
      </c>
      <c r="G18" s="12">
        <f t="shared" si="15"/>
        <v>602.52316719086957</v>
      </c>
      <c r="H18" s="12">
        <f t="shared" si="15"/>
        <v>648.19978889422964</v>
      </c>
      <c r="I18" s="23"/>
      <c r="J18" s="23"/>
      <c r="K18" s="23"/>
      <c r="L18" s="23"/>
      <c r="M18" s="23"/>
      <c r="N18" s="23"/>
      <c r="O18" s="23"/>
      <c r="P18" s="23"/>
    </row>
    <row r="19" spans="1:16" ht="21.95" customHeight="1" x14ac:dyDescent="0.25">
      <c r="A19" s="11" t="s">
        <v>11</v>
      </c>
      <c r="B19" s="15">
        <f>B18/B13</f>
        <v>3.5000000000000053</v>
      </c>
      <c r="C19" s="15">
        <f t="shared" ref="C19:H19" si="16">C18/C13</f>
        <v>3.5000000000000018</v>
      </c>
      <c r="D19" s="15">
        <f t="shared" si="16"/>
        <v>3.5000000000000058</v>
      </c>
      <c r="E19" s="15">
        <f t="shared" si="16"/>
        <v>3.5000000000000018</v>
      </c>
      <c r="F19" s="15">
        <f t="shared" si="16"/>
        <v>3.5000000000000084</v>
      </c>
      <c r="G19" s="15">
        <f t="shared" si="16"/>
        <v>3.5000000000000075</v>
      </c>
      <c r="H19" s="15">
        <f t="shared" si="16"/>
        <v>3.5000000000000031</v>
      </c>
      <c r="I19" s="23"/>
      <c r="J19" s="23"/>
      <c r="K19" s="23"/>
      <c r="L19" s="23"/>
      <c r="M19" s="23"/>
      <c r="N19" s="23"/>
      <c r="O19" s="23"/>
      <c r="P19" s="23"/>
    </row>
    <row r="20" spans="1:16" ht="21.95" customHeight="1" x14ac:dyDescent="0.25">
      <c r="A20" s="11" t="s">
        <v>26</v>
      </c>
      <c r="B20" s="12">
        <f>(B17-B5)*B8</f>
        <v>175.00000000000028</v>
      </c>
      <c r="C20" s="12">
        <f t="shared" ref="C20:H20" si="17">(C17-C5)*C8</f>
        <v>481.25000000000074</v>
      </c>
      <c r="D20" s="12">
        <f t="shared" si="17"/>
        <v>1323.4375000000041</v>
      </c>
      <c r="E20" s="12">
        <f t="shared" si="17"/>
        <v>3639.4531250000109</v>
      </c>
      <c r="F20" s="12">
        <f t="shared" si="17"/>
        <v>10008.496093750051</v>
      </c>
      <c r="G20" s="12">
        <f t="shared" si="17"/>
        <v>27523.364257812678</v>
      </c>
      <c r="H20" s="12">
        <f t="shared" si="17"/>
        <v>75689.25170898487</v>
      </c>
      <c r="I20" s="24"/>
      <c r="J20" s="24"/>
      <c r="K20" s="24"/>
      <c r="L20" s="24"/>
      <c r="M20" s="24"/>
      <c r="N20" s="24"/>
      <c r="O20" s="24"/>
      <c r="P20" s="24"/>
    </row>
    <row r="21" spans="1:16" ht="21.95" customHeight="1" x14ac:dyDescent="0.25">
      <c r="A21" s="11" t="s">
        <v>20</v>
      </c>
      <c r="B21" s="15">
        <v>0</v>
      </c>
      <c r="C21" s="15">
        <f>$B$21</f>
        <v>0</v>
      </c>
      <c r="D21" s="15">
        <f t="shared" ref="D21:H21" si="18">$B$21</f>
        <v>0</v>
      </c>
      <c r="E21" s="15">
        <f t="shared" si="18"/>
        <v>0</v>
      </c>
      <c r="F21" s="15">
        <f t="shared" si="18"/>
        <v>0</v>
      </c>
      <c r="G21" s="15">
        <f t="shared" si="18"/>
        <v>0</v>
      </c>
      <c r="H21" s="15">
        <f t="shared" si="18"/>
        <v>0</v>
      </c>
      <c r="I21" s="24"/>
      <c r="J21" s="24"/>
      <c r="K21" s="24"/>
      <c r="L21" s="24"/>
      <c r="M21" s="24"/>
      <c r="N21" s="24"/>
      <c r="O21" s="24"/>
      <c r="P21" s="24"/>
    </row>
    <row r="22" spans="1:16" ht="21.95" customHeight="1" x14ac:dyDescent="0.25">
      <c r="A22" s="6" t="s">
        <v>7</v>
      </c>
      <c r="B22" s="3">
        <f t="shared" ref="B22:H22" si="19">B3*B21</f>
        <v>0</v>
      </c>
      <c r="C22" s="3">
        <f t="shared" si="19"/>
        <v>0</v>
      </c>
      <c r="D22" s="3">
        <f t="shared" si="19"/>
        <v>0</v>
      </c>
      <c r="E22" s="3">
        <f t="shared" si="19"/>
        <v>0</v>
      </c>
      <c r="F22" s="3">
        <f t="shared" si="19"/>
        <v>0</v>
      </c>
      <c r="G22" s="3">
        <f t="shared" si="19"/>
        <v>0</v>
      </c>
      <c r="H22" s="3">
        <f t="shared" si="19"/>
        <v>0</v>
      </c>
      <c r="I22" s="25">
        <f>SUM(B22:H22)</f>
        <v>0</v>
      </c>
    </row>
    <row r="23" spans="1:16" ht="21.95" customHeight="1" x14ac:dyDescent="0.25">
      <c r="A23" s="6" t="s">
        <v>6</v>
      </c>
      <c r="B23" s="3">
        <f t="shared" ref="B23:H23" si="20">B3+B20-B22</f>
        <v>275.00000000000028</v>
      </c>
      <c r="C23" s="3">
        <f t="shared" si="20"/>
        <v>756.25000000000102</v>
      </c>
      <c r="D23" s="3">
        <f t="shared" si="20"/>
        <v>2079.687500000005</v>
      </c>
      <c r="E23" s="3">
        <f t="shared" si="20"/>
        <v>5719.1406250000164</v>
      </c>
      <c r="F23" s="3">
        <f t="shared" si="20"/>
        <v>15727.636718750067</v>
      </c>
      <c r="G23" s="3">
        <f t="shared" si="20"/>
        <v>43251.000976562747</v>
      </c>
      <c r="H23" s="3">
        <f t="shared" si="20"/>
        <v>118940.25268554762</v>
      </c>
    </row>
    <row r="24" spans="1:16" ht="21.95" customHeight="1" x14ac:dyDescent="0.25">
      <c r="A24" s="6"/>
      <c r="B24" s="3"/>
      <c r="C24" s="3"/>
      <c r="D24" s="3"/>
      <c r="E24" s="3"/>
      <c r="F24" s="3"/>
      <c r="G24" s="3"/>
      <c r="H24" s="3"/>
    </row>
    <row r="25" spans="1:16" ht="21.95" customHeight="1" x14ac:dyDescent="0.25">
      <c r="A25" s="30" t="s">
        <v>21</v>
      </c>
      <c r="B25" s="30"/>
      <c r="C25" s="30"/>
      <c r="D25" s="30"/>
      <c r="E25" s="30"/>
      <c r="F25" s="30"/>
      <c r="G25" s="30"/>
    </row>
    <row r="26" spans="1:16" ht="21.95" customHeight="1" x14ac:dyDescent="0.25">
      <c r="A26" s="6" t="s">
        <v>22</v>
      </c>
    </row>
    <row r="27" spans="1:16" ht="21.95" customHeight="1" x14ac:dyDescent="0.25">
      <c r="A27" s="6" t="s">
        <v>23</v>
      </c>
    </row>
    <row r="28" spans="1:16" ht="21.95" customHeight="1" x14ac:dyDescent="0.25">
      <c r="A28" s="29" t="s">
        <v>24</v>
      </c>
    </row>
    <row r="32" spans="1:16" ht="21.95" customHeight="1" x14ac:dyDescent="0.25">
      <c r="A32" s="6"/>
      <c r="B32" s="3"/>
      <c r="C32" s="3"/>
      <c r="D32" s="3"/>
      <c r="E32" s="3"/>
      <c r="F32" s="3"/>
      <c r="G32" s="3"/>
      <c r="H32" s="3"/>
      <c r="I32" s="19"/>
      <c r="J32" s="19"/>
      <c r="K32" s="19"/>
      <c r="L32" s="19"/>
      <c r="M32" s="19"/>
      <c r="N32" s="19"/>
      <c r="O32" s="19"/>
      <c r="P32" s="19"/>
    </row>
    <row r="33" spans="1:16" ht="21.95" customHeight="1" x14ac:dyDescent="0.25">
      <c r="A33" s="6"/>
      <c r="B33" s="3"/>
      <c r="C33" s="3"/>
      <c r="D33" s="3"/>
      <c r="E33" s="3"/>
      <c r="F33" s="3"/>
      <c r="G33" s="3"/>
      <c r="H33" s="3"/>
      <c r="I33" s="27"/>
      <c r="J33" s="27"/>
      <c r="K33" s="27"/>
      <c r="L33" s="27"/>
      <c r="M33" s="27"/>
      <c r="N33" s="27"/>
      <c r="O33" s="27"/>
      <c r="P33" s="27"/>
    </row>
    <row r="34" spans="1:16" ht="21.95" customHeight="1" x14ac:dyDescent="0.25">
      <c r="A34" s="10"/>
      <c r="B34" s="13"/>
      <c r="C34" s="13"/>
      <c r="D34" s="13"/>
      <c r="E34" s="13"/>
      <c r="F34" s="13"/>
      <c r="G34" s="13"/>
      <c r="H34" s="13"/>
      <c r="I34" s="28"/>
      <c r="J34" s="28"/>
      <c r="K34" s="28"/>
      <c r="L34" s="28"/>
      <c r="M34" s="28"/>
      <c r="N34" s="28"/>
      <c r="O34" s="28"/>
      <c r="P34" s="28"/>
    </row>
  </sheetData>
  <mergeCells count="2">
    <mergeCell ref="A25:G25"/>
    <mergeCell ref="A1:H1"/>
  </mergeCells>
  <hyperlinks>
    <hyperlink ref="A28" r:id="rId1"/>
    <hyperlink ref="A2" r:id="rId2" display="Bitcoinfox.ru 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28" sqref="A28"/>
    </sheetView>
  </sheetViews>
  <sheetFormatPr defaultColWidth="22.7109375" defaultRowHeight="21.95" customHeight="1" x14ac:dyDescent="0.25"/>
  <cols>
    <col min="1" max="1" width="22.7109375" style="9"/>
    <col min="2" max="8" width="12.7109375" style="9" customWidth="1"/>
    <col min="9" max="16" width="12.7109375" style="26" customWidth="1"/>
    <col min="17" max="16384" width="22.7109375" style="9"/>
  </cols>
  <sheetData>
    <row r="1" spans="1:16" ht="21.95" customHeight="1" x14ac:dyDescent="0.25">
      <c r="A1" s="36" t="s">
        <v>27</v>
      </c>
      <c r="B1" s="36"/>
      <c r="C1" s="36"/>
      <c r="D1" s="36"/>
      <c r="E1" s="36"/>
      <c r="F1" s="36"/>
      <c r="G1" s="36"/>
      <c r="H1" s="36"/>
    </row>
    <row r="2" spans="1:16" ht="21.95" customHeight="1" x14ac:dyDescent="0.25">
      <c r="A2" s="29" t="s">
        <v>13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16"/>
      <c r="J2" s="16"/>
      <c r="K2" s="16"/>
      <c r="L2" s="16"/>
      <c r="M2" s="16"/>
      <c r="N2" s="16"/>
      <c r="O2" s="16"/>
      <c r="P2" s="16"/>
    </row>
    <row r="3" spans="1:16" ht="21.95" customHeight="1" x14ac:dyDescent="0.25">
      <c r="A3" s="6" t="s">
        <v>14</v>
      </c>
      <c r="B3" s="1">
        <v>100</v>
      </c>
      <c r="C3" s="8">
        <f t="shared" ref="C3:H3" si="0">B23</f>
        <v>170.00000000000011</v>
      </c>
      <c r="D3" s="8">
        <f t="shared" si="0"/>
        <v>289.00000000000028</v>
      </c>
      <c r="E3" s="8">
        <f t="shared" si="0"/>
        <v>491.30000000000081</v>
      </c>
      <c r="F3" s="8">
        <f t="shared" si="0"/>
        <v>835.21000000000197</v>
      </c>
      <c r="G3" s="8">
        <f t="shared" si="0"/>
        <v>1419.8570000000032</v>
      </c>
      <c r="H3" s="8">
        <f t="shared" si="0"/>
        <v>2413.7569000000062</v>
      </c>
      <c r="I3" s="17"/>
      <c r="J3" s="17"/>
      <c r="K3" s="17"/>
      <c r="L3" s="17"/>
      <c r="M3" s="17"/>
      <c r="N3" s="17"/>
      <c r="O3" s="17"/>
      <c r="P3" s="17"/>
    </row>
    <row r="4" spans="1:16" ht="21.95" customHeight="1" x14ac:dyDescent="0.25">
      <c r="A4" s="6" t="s">
        <v>15</v>
      </c>
      <c r="B4" s="1">
        <v>50</v>
      </c>
      <c r="C4" s="7">
        <f>$B$4</f>
        <v>50</v>
      </c>
      <c r="D4" s="7">
        <f>$B$4</f>
        <v>50</v>
      </c>
      <c r="E4" s="7">
        <f>$B$4</f>
        <v>50</v>
      </c>
      <c r="F4" s="7">
        <f t="shared" ref="F4:H4" si="1">$B$4</f>
        <v>50</v>
      </c>
      <c r="G4" s="7">
        <f t="shared" si="1"/>
        <v>50</v>
      </c>
      <c r="H4" s="7">
        <f t="shared" si="1"/>
        <v>50</v>
      </c>
      <c r="I4" s="17"/>
      <c r="J4" s="17"/>
      <c r="K4" s="17"/>
      <c r="L4" s="17"/>
      <c r="M4" s="17"/>
      <c r="N4" s="17"/>
      <c r="O4" s="17"/>
      <c r="P4" s="17"/>
    </row>
    <row r="5" spans="1:16" ht="21.95" customHeight="1" x14ac:dyDescent="0.25">
      <c r="A5" s="6" t="s">
        <v>16</v>
      </c>
      <c r="B5" s="1">
        <v>7241</v>
      </c>
      <c r="C5" s="8">
        <f>B17-C6</f>
        <v>6684.1299999999992</v>
      </c>
      <c r="D5" s="8">
        <f t="shared" ref="D5:H5" si="2">C17-D6</f>
        <v>6166.2408999999989</v>
      </c>
      <c r="E5" s="8">
        <f t="shared" si="2"/>
        <v>5684.6040369999982</v>
      </c>
      <c r="F5" s="8">
        <f t="shared" si="2"/>
        <v>5236.6817544099977</v>
      </c>
      <c r="G5" s="8">
        <f t="shared" si="2"/>
        <v>4820.1140316012979</v>
      </c>
      <c r="H5" s="8">
        <f t="shared" si="2"/>
        <v>4432.7060493892068</v>
      </c>
      <c r="I5" s="18"/>
      <c r="J5" s="18"/>
      <c r="K5" s="18"/>
      <c r="L5" s="18"/>
      <c r="M5" s="18"/>
      <c r="N5" s="18"/>
      <c r="O5" s="18"/>
      <c r="P5" s="18"/>
    </row>
    <row r="6" spans="1:16" ht="21.95" customHeight="1" x14ac:dyDescent="0.25">
      <c r="A6" s="32" t="s">
        <v>12</v>
      </c>
      <c r="B6" s="33">
        <v>50</v>
      </c>
      <c r="C6" s="34">
        <f>$B$6</f>
        <v>50</v>
      </c>
      <c r="D6" s="34">
        <f t="shared" ref="D6:H6" si="3">$B$6</f>
        <v>50</v>
      </c>
      <c r="E6" s="34">
        <f t="shared" si="3"/>
        <v>50</v>
      </c>
      <c r="F6" s="34">
        <f t="shared" si="3"/>
        <v>50</v>
      </c>
      <c r="G6" s="34">
        <f t="shared" si="3"/>
        <v>50</v>
      </c>
      <c r="H6" s="34">
        <f t="shared" si="3"/>
        <v>50</v>
      </c>
      <c r="I6" s="18"/>
      <c r="J6" s="18"/>
      <c r="K6" s="18"/>
      <c r="L6" s="18"/>
      <c r="M6" s="18"/>
      <c r="N6" s="18"/>
      <c r="O6" s="18"/>
      <c r="P6" s="18"/>
    </row>
    <row r="7" spans="1:16" ht="21.95" customHeight="1" x14ac:dyDescent="0.25">
      <c r="A7" s="6" t="s">
        <v>17</v>
      </c>
      <c r="B7" s="1">
        <v>0.2</v>
      </c>
      <c r="C7" s="7">
        <f>$B$7</f>
        <v>0.2</v>
      </c>
      <c r="D7" s="7">
        <f>$B$7</f>
        <v>0.2</v>
      </c>
      <c r="E7" s="7">
        <f>$B$7</f>
        <v>0.2</v>
      </c>
      <c r="F7" s="7">
        <f t="shared" ref="F7:H7" si="4">$B$7</f>
        <v>0.2</v>
      </c>
      <c r="G7" s="7">
        <f t="shared" si="4"/>
        <v>0.2</v>
      </c>
      <c r="H7" s="7">
        <f t="shared" si="4"/>
        <v>0.2</v>
      </c>
      <c r="I7" s="17"/>
      <c r="J7" s="17"/>
      <c r="K7" s="17"/>
      <c r="L7" s="17"/>
      <c r="M7" s="17"/>
      <c r="N7" s="17"/>
      <c r="O7" s="17"/>
      <c r="P7" s="17"/>
    </row>
    <row r="8" spans="1:16" ht="21.95" customHeight="1" x14ac:dyDescent="0.25">
      <c r="A8" s="6" t="s">
        <v>18</v>
      </c>
      <c r="B8" s="4">
        <f>B7*B4*B3/B5</f>
        <v>0.13810247203424941</v>
      </c>
      <c r="C8" s="4">
        <f>C7*C4*C3/C5</f>
        <v>0.25433377268245849</v>
      </c>
      <c r="D8" s="4">
        <f>D7*D4*D3/D5</f>
        <v>0.46868100790548151</v>
      </c>
      <c r="E8" s="4">
        <f>E7*E4*E3/E5</f>
        <v>0.86426424215692643</v>
      </c>
      <c r="F8" s="4">
        <f t="shared" ref="F8:H8" si="5">F7*F4*F3/F5</f>
        <v>1.5949222029706918</v>
      </c>
      <c r="G8" s="4">
        <f t="shared" si="5"/>
        <v>2.9456917215884002</v>
      </c>
      <c r="H8" s="4">
        <f t="shared" si="5"/>
        <v>5.4453349107879676</v>
      </c>
      <c r="I8" s="19"/>
      <c r="J8" s="19"/>
      <c r="K8" s="19"/>
      <c r="L8" s="19"/>
      <c r="M8" s="19"/>
      <c r="N8" s="19"/>
      <c r="O8" s="19"/>
      <c r="P8" s="19"/>
    </row>
    <row r="9" spans="1:16" ht="21.95" customHeight="1" x14ac:dyDescent="0.25">
      <c r="A9" s="6" t="s">
        <v>19</v>
      </c>
      <c r="B9" s="5">
        <f>0.01*B8/0.1</f>
        <v>1.3810247203424941E-2</v>
      </c>
      <c r="C9" s="5">
        <f>0.01*C8/0.1</f>
        <v>2.5433377268245849E-2</v>
      </c>
      <c r="D9" s="5">
        <f>0.01*D8/0.1</f>
        <v>4.6868100790548151E-2</v>
      </c>
      <c r="E9" s="5">
        <f>0.01*E8/0.1</f>
        <v>8.6426424215692646E-2</v>
      </c>
      <c r="F9" s="5">
        <f t="shared" ref="F9:H9" si="6">0.01*F8/0.1</f>
        <v>0.15949222029706916</v>
      </c>
      <c r="G9" s="5">
        <f t="shared" si="6"/>
        <v>0.29456917215884004</v>
      </c>
      <c r="H9" s="5">
        <f t="shared" si="6"/>
        <v>0.54453349107879667</v>
      </c>
      <c r="I9" s="20"/>
      <c r="J9" s="20"/>
      <c r="K9" s="20"/>
      <c r="L9" s="20"/>
      <c r="M9" s="20"/>
      <c r="N9" s="20"/>
      <c r="O9" s="20"/>
      <c r="P9" s="20"/>
    </row>
    <row r="10" spans="1:16" ht="21.95" customHeight="1" x14ac:dyDescent="0.25">
      <c r="A10" s="32" t="s">
        <v>1</v>
      </c>
      <c r="B10" s="34">
        <f t="shared" ref="B10:H10" si="7">1.54*B8/0.01</f>
        <v>21.26778069327441</v>
      </c>
      <c r="C10" s="34">
        <f t="shared" si="7"/>
        <v>39.16740099309861</v>
      </c>
      <c r="D10" s="34">
        <f t="shared" si="7"/>
        <v>72.176875217444163</v>
      </c>
      <c r="E10" s="34">
        <f t="shared" si="7"/>
        <v>133.09669329216666</v>
      </c>
      <c r="F10" s="34">
        <f t="shared" si="7"/>
        <v>245.61801925748651</v>
      </c>
      <c r="G10" s="34">
        <f t="shared" si="7"/>
        <v>453.63652512461368</v>
      </c>
      <c r="H10" s="34">
        <f t="shared" si="7"/>
        <v>838.58157626134698</v>
      </c>
      <c r="I10" s="19"/>
      <c r="J10" s="19"/>
      <c r="K10" s="19"/>
      <c r="L10" s="19"/>
      <c r="M10" s="19"/>
      <c r="N10" s="19"/>
      <c r="O10" s="19"/>
      <c r="P10" s="19"/>
    </row>
    <row r="11" spans="1:16" ht="21.95" customHeight="1" x14ac:dyDescent="0.25">
      <c r="A11" s="32" t="s">
        <v>2</v>
      </c>
      <c r="B11" s="34">
        <f t="shared" ref="B11:H11" si="8">B3-B10</f>
        <v>78.732219306725597</v>
      </c>
      <c r="C11" s="34">
        <f t="shared" si="8"/>
        <v>130.83259900690149</v>
      </c>
      <c r="D11" s="34">
        <f t="shared" si="8"/>
        <v>216.82312478255614</v>
      </c>
      <c r="E11" s="34">
        <f t="shared" si="8"/>
        <v>358.20330670783414</v>
      </c>
      <c r="F11" s="34">
        <f t="shared" si="8"/>
        <v>589.59198074251549</v>
      </c>
      <c r="G11" s="34">
        <f t="shared" si="8"/>
        <v>966.22047487538953</v>
      </c>
      <c r="H11" s="34">
        <f t="shared" si="8"/>
        <v>1575.1753237386592</v>
      </c>
      <c r="I11" s="19"/>
      <c r="J11" s="19"/>
      <c r="K11" s="19"/>
      <c r="L11" s="19"/>
      <c r="M11" s="19"/>
      <c r="N11" s="19"/>
      <c r="O11" s="19"/>
      <c r="P11" s="19"/>
    </row>
    <row r="12" spans="1:16" ht="21.95" customHeight="1" x14ac:dyDescent="0.25">
      <c r="A12" s="32" t="s">
        <v>3</v>
      </c>
      <c r="B12" s="35">
        <f t="shared" ref="B12:H12" si="9">B3/B10</f>
        <v>4.7019480519480519</v>
      </c>
      <c r="C12" s="35">
        <f t="shared" si="9"/>
        <v>4.3403441558441553</v>
      </c>
      <c r="D12" s="35">
        <f t="shared" si="9"/>
        <v>4.0040525324675311</v>
      </c>
      <c r="E12" s="35">
        <f t="shared" si="9"/>
        <v>3.6913013227272717</v>
      </c>
      <c r="F12" s="35">
        <f t="shared" si="9"/>
        <v>3.4004426976688298</v>
      </c>
      <c r="G12" s="35">
        <f t="shared" si="9"/>
        <v>3.1299441763644786</v>
      </c>
      <c r="H12" s="35">
        <f t="shared" si="9"/>
        <v>2.8783805515514334</v>
      </c>
      <c r="I12" s="21"/>
      <c r="J12" s="21"/>
      <c r="K12" s="21"/>
      <c r="L12" s="21"/>
      <c r="M12" s="21"/>
      <c r="N12" s="21"/>
      <c r="O12" s="21"/>
      <c r="P12" s="21"/>
    </row>
    <row r="13" spans="1:16" ht="21.95" customHeight="1" x14ac:dyDescent="0.25">
      <c r="A13" s="10" t="s">
        <v>9</v>
      </c>
      <c r="B13" s="13">
        <f>B3/B9*0.05</f>
        <v>362.05</v>
      </c>
      <c r="C13" s="13">
        <f>C3/C9*0.05</f>
        <v>334.20650000000001</v>
      </c>
      <c r="D13" s="13">
        <f t="shared" ref="D13" si="10">D3/D9*0.05</f>
        <v>308.31204499999996</v>
      </c>
      <c r="E13" s="13">
        <f>E3/E9*0.05</f>
        <v>284.2302018499999</v>
      </c>
      <c r="F13" s="13">
        <f>F3/F9*0.05</f>
        <v>261.83408772049989</v>
      </c>
      <c r="G13" s="13">
        <f>G3/G9*0.05</f>
        <v>241.00570158006491</v>
      </c>
      <c r="H13" s="13">
        <f>H3/H9*0.05</f>
        <v>221.63530246946038</v>
      </c>
      <c r="I13" s="21"/>
      <c r="J13" s="21"/>
      <c r="K13" s="21"/>
      <c r="L13" s="21"/>
      <c r="M13" s="21"/>
      <c r="N13" s="21"/>
      <c r="O13" s="21"/>
      <c r="P13" s="21"/>
    </row>
    <row r="14" spans="1:16" ht="21.95" customHeight="1" x14ac:dyDescent="0.25">
      <c r="A14" s="10" t="s">
        <v>10</v>
      </c>
      <c r="B14" s="13">
        <f>B5+B13</f>
        <v>7603.05</v>
      </c>
      <c r="C14" s="13">
        <f>C5+C13</f>
        <v>7018.3364999999994</v>
      </c>
      <c r="D14" s="13">
        <f t="shared" ref="D14:H14" si="11">D5+D13</f>
        <v>6474.5529449999985</v>
      </c>
      <c r="E14" s="13">
        <f t="shared" si="11"/>
        <v>5968.8342388499977</v>
      </c>
      <c r="F14" s="13">
        <f t="shared" si="11"/>
        <v>5498.5158421304977</v>
      </c>
      <c r="G14" s="13">
        <f t="shared" si="11"/>
        <v>5061.1197331813628</v>
      </c>
      <c r="H14" s="13">
        <f t="shared" si="11"/>
        <v>4654.3413518586676</v>
      </c>
      <c r="I14" s="21"/>
      <c r="J14" s="21"/>
      <c r="K14" s="21"/>
      <c r="L14" s="21"/>
      <c r="M14" s="21"/>
      <c r="N14" s="21"/>
      <c r="O14" s="21"/>
      <c r="P14" s="21"/>
    </row>
    <row r="15" spans="1:16" ht="21.95" customHeight="1" x14ac:dyDescent="0.25">
      <c r="A15" s="10" t="s">
        <v>28</v>
      </c>
      <c r="B15" s="14">
        <f>B14/B5-1</f>
        <v>5.0000000000000044E-2</v>
      </c>
      <c r="C15" s="14">
        <f>C14/C5-1</f>
        <v>5.0000000000000044E-2</v>
      </c>
      <c r="D15" s="14">
        <f t="shared" ref="D15:H15" si="12">D14/D5-1</f>
        <v>5.0000000000000044E-2</v>
      </c>
      <c r="E15" s="14">
        <f t="shared" si="12"/>
        <v>4.9999999999999822E-2</v>
      </c>
      <c r="F15" s="14">
        <f t="shared" si="12"/>
        <v>5.0000000000000044E-2</v>
      </c>
      <c r="G15" s="14">
        <f t="shared" si="12"/>
        <v>5.0000000000000044E-2</v>
      </c>
      <c r="H15" s="14">
        <f t="shared" si="12"/>
        <v>5.0000000000000044E-2</v>
      </c>
      <c r="I15" s="22"/>
      <c r="J15" s="22"/>
      <c r="K15" s="22"/>
      <c r="L15" s="22"/>
      <c r="M15" s="22"/>
      <c r="N15" s="22"/>
      <c r="O15" s="22"/>
      <c r="P15" s="22"/>
    </row>
    <row r="16" spans="1:16" ht="21.95" customHeight="1" x14ac:dyDescent="0.25">
      <c r="A16" s="6" t="s">
        <v>29</v>
      </c>
      <c r="B16" s="4">
        <v>7.0000000000000007E-2</v>
      </c>
      <c r="C16" s="4">
        <f>$B$16</f>
        <v>7.0000000000000007E-2</v>
      </c>
      <c r="D16" s="4">
        <f>$B$16</f>
        <v>7.0000000000000007E-2</v>
      </c>
      <c r="E16" s="4">
        <f>$B$16</f>
        <v>7.0000000000000007E-2</v>
      </c>
      <c r="F16" s="4">
        <f t="shared" ref="F16:H16" si="13">$B$16</f>
        <v>7.0000000000000007E-2</v>
      </c>
      <c r="G16" s="4">
        <f t="shared" si="13"/>
        <v>7.0000000000000007E-2</v>
      </c>
      <c r="H16" s="4">
        <f t="shared" si="13"/>
        <v>7.0000000000000007E-2</v>
      </c>
      <c r="I16" s="19"/>
      <c r="J16" s="19"/>
      <c r="K16" s="19"/>
      <c r="L16" s="19"/>
      <c r="M16" s="19"/>
      <c r="N16" s="19"/>
      <c r="O16" s="19"/>
      <c r="P16" s="19"/>
    </row>
    <row r="17" spans="1:16" ht="21.95" customHeight="1" x14ac:dyDescent="0.25">
      <c r="A17" s="11" t="s">
        <v>30</v>
      </c>
      <c r="B17" s="12">
        <f>(1-B16)*B5</f>
        <v>6734.1299999999992</v>
      </c>
      <c r="C17" s="12">
        <f t="shared" ref="C17:H17" si="14">(1-C16)*C5</f>
        <v>6216.2408999999989</v>
      </c>
      <c r="D17" s="12">
        <f t="shared" si="14"/>
        <v>5734.6040369999982</v>
      </c>
      <c r="E17" s="12">
        <f t="shared" si="14"/>
        <v>5286.6817544099977</v>
      </c>
      <c r="F17" s="12">
        <f t="shared" si="14"/>
        <v>4870.1140316012979</v>
      </c>
      <c r="G17" s="12">
        <f t="shared" si="14"/>
        <v>4482.7060493892068</v>
      </c>
      <c r="H17" s="12">
        <f t="shared" si="14"/>
        <v>4122.4166259319618</v>
      </c>
      <c r="I17" s="23"/>
      <c r="J17" s="23"/>
      <c r="K17" s="23"/>
      <c r="L17" s="23"/>
      <c r="M17" s="23"/>
      <c r="N17" s="23"/>
      <c r="O17" s="23"/>
      <c r="P17" s="23"/>
    </row>
    <row r="18" spans="1:16" ht="21.95" customHeight="1" x14ac:dyDescent="0.25">
      <c r="A18" s="11" t="s">
        <v>8</v>
      </c>
      <c r="B18" s="12">
        <f>B5-B17</f>
        <v>506.8700000000008</v>
      </c>
      <c r="C18" s="12">
        <f t="shared" ref="C18:H18" si="15">C5-C17</f>
        <v>467.88910000000033</v>
      </c>
      <c r="D18" s="12">
        <f t="shared" si="15"/>
        <v>431.63686300000063</v>
      </c>
      <c r="E18" s="12">
        <f t="shared" si="15"/>
        <v>397.92228259000058</v>
      </c>
      <c r="F18" s="12">
        <f t="shared" si="15"/>
        <v>366.56772280869973</v>
      </c>
      <c r="G18" s="12">
        <f t="shared" si="15"/>
        <v>337.40798221209116</v>
      </c>
      <c r="H18" s="12">
        <f t="shared" si="15"/>
        <v>310.28942345724499</v>
      </c>
      <c r="I18" s="23"/>
      <c r="J18" s="23"/>
      <c r="K18" s="23"/>
      <c r="L18" s="23"/>
      <c r="M18" s="23"/>
      <c r="N18" s="23"/>
      <c r="O18" s="23"/>
      <c r="P18" s="23"/>
    </row>
    <row r="19" spans="1:16" ht="21.95" customHeight="1" x14ac:dyDescent="0.25">
      <c r="A19" s="11" t="s">
        <v>11</v>
      </c>
      <c r="B19" s="15">
        <f>B18/B13</f>
        <v>1.4000000000000021</v>
      </c>
      <c r="C19" s="15">
        <f t="shared" ref="C19:H19" si="16">C18/C13</f>
        <v>1.400000000000001</v>
      </c>
      <c r="D19" s="15">
        <f t="shared" si="16"/>
        <v>1.4000000000000024</v>
      </c>
      <c r="E19" s="15">
        <f t="shared" si="16"/>
        <v>1.4000000000000026</v>
      </c>
      <c r="F19" s="15">
        <f t="shared" si="16"/>
        <v>1.3999999999999995</v>
      </c>
      <c r="G19" s="15">
        <f t="shared" si="16"/>
        <v>1.4000000000000012</v>
      </c>
      <c r="H19" s="15">
        <f t="shared" si="16"/>
        <v>1.4000000000000021</v>
      </c>
      <c r="I19" s="23"/>
      <c r="J19" s="23"/>
      <c r="K19" s="23"/>
      <c r="L19" s="23"/>
      <c r="M19" s="23"/>
      <c r="N19" s="23"/>
      <c r="O19" s="23"/>
      <c r="P19" s="23"/>
    </row>
    <row r="20" spans="1:16" ht="21.95" customHeight="1" x14ac:dyDescent="0.25">
      <c r="A20" s="11" t="s">
        <v>26</v>
      </c>
      <c r="B20" s="12">
        <f>(B5-B17)*B8</f>
        <v>70.000000000000114</v>
      </c>
      <c r="C20" s="12">
        <f t="shared" ref="C20:H20" si="17">(C5-C17)*C8</f>
        <v>119.00000000000017</v>
      </c>
      <c r="D20" s="12">
        <f t="shared" si="17"/>
        <v>202.30000000000052</v>
      </c>
      <c r="E20" s="12">
        <f t="shared" si="17"/>
        <v>343.91000000000116</v>
      </c>
      <c r="F20" s="12">
        <f t="shared" si="17"/>
        <v>584.6470000000013</v>
      </c>
      <c r="G20" s="12">
        <f t="shared" si="17"/>
        <v>993.89990000000307</v>
      </c>
      <c r="H20" s="12">
        <f t="shared" si="17"/>
        <v>1689.6298300000071</v>
      </c>
      <c r="I20" s="24"/>
      <c r="J20" s="24"/>
      <c r="K20" s="24"/>
      <c r="L20" s="24"/>
      <c r="M20" s="24"/>
      <c r="N20" s="24"/>
      <c r="O20" s="24"/>
      <c r="P20" s="24"/>
    </row>
    <row r="21" spans="1:16" ht="21.95" customHeight="1" x14ac:dyDescent="0.25">
      <c r="A21" s="11" t="s">
        <v>20</v>
      </c>
      <c r="B21" s="15">
        <v>0</v>
      </c>
      <c r="C21" s="15">
        <f>$B$21</f>
        <v>0</v>
      </c>
      <c r="D21" s="15">
        <f t="shared" ref="D21:H21" si="18">$B$21</f>
        <v>0</v>
      </c>
      <c r="E21" s="15">
        <f t="shared" si="18"/>
        <v>0</v>
      </c>
      <c r="F21" s="15">
        <f t="shared" si="18"/>
        <v>0</v>
      </c>
      <c r="G21" s="15">
        <f t="shared" si="18"/>
        <v>0</v>
      </c>
      <c r="H21" s="15">
        <f t="shared" si="18"/>
        <v>0</v>
      </c>
      <c r="I21" s="24"/>
      <c r="J21" s="24"/>
      <c r="K21" s="24"/>
      <c r="L21" s="24"/>
      <c r="M21" s="24"/>
      <c r="N21" s="24"/>
      <c r="O21" s="24"/>
      <c r="P21" s="24"/>
    </row>
    <row r="22" spans="1:16" ht="21.95" customHeight="1" x14ac:dyDescent="0.25">
      <c r="A22" s="6" t="s">
        <v>7</v>
      </c>
      <c r="B22" s="3">
        <f>B3*B21</f>
        <v>0</v>
      </c>
      <c r="C22" s="3">
        <f t="shared" ref="B22:H22" si="19">C3*C21</f>
        <v>0</v>
      </c>
      <c r="D22" s="3">
        <f t="shared" si="19"/>
        <v>0</v>
      </c>
      <c r="E22" s="3">
        <f t="shared" si="19"/>
        <v>0</v>
      </c>
      <c r="F22" s="3">
        <f t="shared" si="19"/>
        <v>0</v>
      </c>
      <c r="G22" s="3">
        <f t="shared" si="19"/>
        <v>0</v>
      </c>
      <c r="H22" s="3">
        <f t="shared" si="19"/>
        <v>0</v>
      </c>
      <c r="I22" s="25">
        <f>SUM(B22:H22)</f>
        <v>0</v>
      </c>
    </row>
    <row r="23" spans="1:16" ht="21.95" customHeight="1" x14ac:dyDescent="0.25">
      <c r="A23" s="6" t="s">
        <v>6</v>
      </c>
      <c r="B23" s="3">
        <f>B3+B20-B22</f>
        <v>170.00000000000011</v>
      </c>
      <c r="C23" s="3">
        <f t="shared" ref="B23:H23" si="20">C3+C20-C22</f>
        <v>289.00000000000028</v>
      </c>
      <c r="D23" s="3">
        <f t="shared" si="20"/>
        <v>491.30000000000081</v>
      </c>
      <c r="E23" s="3">
        <f t="shared" si="20"/>
        <v>835.21000000000197</v>
      </c>
      <c r="F23" s="3">
        <f t="shared" si="20"/>
        <v>1419.8570000000032</v>
      </c>
      <c r="G23" s="3">
        <f t="shared" si="20"/>
        <v>2413.7569000000062</v>
      </c>
      <c r="H23" s="3">
        <f t="shared" si="20"/>
        <v>4103.3867300000129</v>
      </c>
    </row>
    <row r="24" spans="1:16" ht="21.95" customHeight="1" x14ac:dyDescent="0.25">
      <c r="A24" s="6"/>
      <c r="B24" s="3"/>
      <c r="C24" s="3"/>
      <c r="D24" s="3"/>
      <c r="E24" s="3"/>
      <c r="F24" s="3"/>
      <c r="G24" s="3"/>
      <c r="H24" s="3"/>
    </row>
    <row r="25" spans="1:16" ht="21.95" customHeight="1" x14ac:dyDescent="0.25">
      <c r="A25" s="30" t="s">
        <v>21</v>
      </c>
      <c r="B25" s="30"/>
      <c r="C25" s="30"/>
      <c r="D25" s="30"/>
      <c r="E25" s="30"/>
      <c r="F25" s="30"/>
      <c r="G25" s="30"/>
    </row>
    <row r="26" spans="1:16" ht="21.95" customHeight="1" x14ac:dyDescent="0.25">
      <c r="A26" s="6" t="s">
        <v>22</v>
      </c>
    </row>
    <row r="27" spans="1:16" ht="21.95" customHeight="1" x14ac:dyDescent="0.25">
      <c r="A27" s="6" t="s">
        <v>23</v>
      </c>
    </row>
    <row r="28" spans="1:16" ht="21.95" customHeight="1" x14ac:dyDescent="0.25">
      <c r="A28" s="29" t="s">
        <v>24</v>
      </c>
    </row>
    <row r="32" spans="1:16" ht="21.95" customHeight="1" x14ac:dyDescent="0.25">
      <c r="A32" s="6"/>
      <c r="B32" s="3"/>
      <c r="C32" s="3"/>
      <c r="D32" s="3"/>
      <c r="E32" s="3"/>
      <c r="F32" s="3"/>
      <c r="G32" s="3"/>
      <c r="H32" s="3"/>
      <c r="I32" s="19"/>
      <c r="J32" s="19"/>
      <c r="K32" s="19"/>
      <c r="L32" s="19"/>
      <c r="M32" s="19"/>
      <c r="N32" s="19"/>
      <c r="O32" s="19"/>
      <c r="P32" s="19"/>
    </row>
    <row r="33" spans="1:16" ht="21.95" customHeight="1" x14ac:dyDescent="0.25">
      <c r="A33" s="6"/>
      <c r="B33" s="3"/>
      <c r="C33" s="3"/>
      <c r="D33" s="3"/>
      <c r="E33" s="3"/>
      <c r="F33" s="3"/>
      <c r="G33" s="3"/>
      <c r="H33" s="3"/>
      <c r="I33" s="27"/>
      <c r="J33" s="27"/>
      <c r="K33" s="27"/>
      <c r="L33" s="27"/>
      <c r="M33" s="27"/>
      <c r="N33" s="27"/>
      <c r="O33" s="27"/>
      <c r="P33" s="27"/>
    </row>
    <row r="34" spans="1:16" ht="21.95" customHeight="1" x14ac:dyDescent="0.25">
      <c r="A34" s="10"/>
      <c r="B34" s="13"/>
      <c r="C34" s="13"/>
      <c r="D34" s="13"/>
      <c r="E34" s="13"/>
      <c r="F34" s="13"/>
      <c r="G34" s="13"/>
      <c r="H34" s="13"/>
      <c r="I34" s="28"/>
      <c r="J34" s="28"/>
      <c r="K34" s="28"/>
      <c r="L34" s="28"/>
      <c r="M34" s="28"/>
      <c r="N34" s="28"/>
      <c r="O34" s="28"/>
      <c r="P34" s="28"/>
    </row>
  </sheetData>
  <mergeCells count="2">
    <mergeCell ref="A1:H1"/>
    <mergeCell ref="A25:G25"/>
  </mergeCells>
  <hyperlinks>
    <hyperlink ref="A28" r:id="rId1"/>
    <hyperlink ref="A2" r:id="rId2" display="Bitcoinfox.ru "/>
  </hyperlinks>
  <pageMargins left="0.7" right="0.7" top="0.75" bottom="0.75" header="0.3" footer="0.3"/>
  <pageSetup paperSize="9" orientation="portrait" horizontalDpi="200" verticalDpi="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BUY сетка</vt:lpstr>
      <vt:lpstr>SELL сетка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Bitcoinfox.ru</dc:creator>
  <cp:lastModifiedBy>Igor</cp:lastModifiedBy>
  <dcterms:created xsi:type="dcterms:W3CDTF">2019-05-14T13:12:18Z</dcterms:created>
  <dcterms:modified xsi:type="dcterms:W3CDTF">2019-05-20T14:34:47Z</dcterms:modified>
</cp:coreProperties>
</file>